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hanlon/Downloads/"/>
    </mc:Choice>
  </mc:AlternateContent>
  <xr:revisionPtr revIDLastSave="0" documentId="13_ncr:1_{FD2FC158-EB43-6F43-9B1B-A20A383CF597}" xr6:coauthVersionLast="47" xr6:coauthVersionMax="47" xr10:uidLastSave="{00000000-0000-0000-0000-000000000000}"/>
  <bookViews>
    <workbookView xWindow="1420" yWindow="500" windowWidth="32180" windowHeight="20500" xr2:uid="{53D77EC0-3013-C243-A726-F04C582AFF64}"/>
  </bookViews>
  <sheets>
    <sheet name="Database Estim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8" i="1" l="1"/>
  <c r="C277" i="1"/>
  <c r="C282" i="1"/>
  <c r="D282" i="1" s="1"/>
  <c r="C280" i="1"/>
  <c r="D280" i="1" s="1"/>
  <c r="C284" i="1"/>
  <c r="D284" i="1" s="1"/>
  <c r="C281" i="1"/>
  <c r="D281" i="1" s="1"/>
  <c r="D278" i="1"/>
  <c r="C274" i="1"/>
  <c r="D274" i="1" s="1"/>
  <c r="C275" i="1" l="1"/>
  <c r="D275" i="1" s="1"/>
  <c r="C276" i="1"/>
  <c r="D276" i="1" s="1"/>
  <c r="D277" i="1"/>
  <c r="C279" i="1"/>
  <c r="D279" i="1" s="1"/>
  <c r="D286" i="1" l="1"/>
  <c r="D287" i="1" l="1"/>
  <c r="B37" i="1" s="1"/>
  <c r="B36" i="1"/>
</calcChain>
</file>

<file path=xl/sharedStrings.xml><?xml version="1.0" encoding="utf-8"?>
<sst xmlns="http://schemas.openxmlformats.org/spreadsheetml/2006/main" count="64" uniqueCount="59">
  <si>
    <t>Goliath Technologies Database Sizing Estimator</t>
  </si>
  <si>
    <t xml:space="preserve">Step 1. Enter your licensed inventory below </t>
  </si>
  <si>
    <t>Infrastructure Item</t>
  </si>
  <si>
    <t>Amount</t>
  </si>
  <si>
    <t>Vmware Host</t>
  </si>
  <si>
    <t>Citrix Hypervisor Host</t>
  </si>
  <si>
    <t>Citrix Hypervisor VM &amp; VMware VM (Agents)</t>
  </si>
  <si>
    <t>Citrix Hypervisor VM &amp; VMware VM (Agentless)</t>
  </si>
  <si>
    <t>Hyper-V Host &amp; VM</t>
  </si>
  <si>
    <t>Citrix XenDesktop VDI Machines (WorkstationOS)</t>
  </si>
  <si>
    <t>Citrix XenApp Server (ServerOS)</t>
  </si>
  <si>
    <t>Citrix Cerner Agents (ServerOS)</t>
  </si>
  <si>
    <t>Citrix Role Servers / Cloud Connectors</t>
  </si>
  <si>
    <t>VMware Horizon Desktop VDI</t>
  </si>
  <si>
    <t>VMware Horizon Role Servers</t>
  </si>
  <si>
    <t>VMware Horizon RDSH (App) Servers</t>
  </si>
  <si>
    <t>Physical Servers &amp; Workstations</t>
  </si>
  <si>
    <t>Linux/UNIX Servers &amp; Workstations</t>
  </si>
  <si>
    <t>Master Agents</t>
  </si>
  <si>
    <t>Network Elements (Agentless devices)</t>
  </si>
  <si>
    <t>GAAM Endpoints</t>
  </si>
  <si>
    <t>Chromebook Endpoints</t>
  </si>
  <si>
    <t>Data Types</t>
  </si>
  <si>
    <t>Retention</t>
  </si>
  <si>
    <t>Description</t>
  </si>
  <si>
    <t>Default Retention</t>
  </si>
  <si>
    <t>XenApp/XenDesktop and VMware Horizon Session data</t>
  </si>
  <si>
    <t>Citrix &amp; VMware Horizon session data</t>
  </si>
  <si>
    <t>Server Metrics</t>
  </si>
  <si>
    <t>Machine Metrics (ie CPU, Memory, Disk, etc)</t>
  </si>
  <si>
    <t>CounterWatch monitored data</t>
  </si>
  <si>
    <t>Windows PerfMon Counter Alerts</t>
  </si>
  <si>
    <t>ServerWatch monitored data</t>
  </si>
  <si>
    <t>Citrix, VMware, and IP Service Alerts</t>
  </si>
  <si>
    <t>EventLog monitored data</t>
  </si>
  <si>
    <t>Windows Eventlog Data &amp; Alerts</t>
  </si>
  <si>
    <t>Syslog monitored data</t>
  </si>
  <si>
    <t>Syslog Alerts</t>
  </si>
  <si>
    <t>Other monitored data (GAAM, Filewatch, Advanced watch)</t>
  </si>
  <si>
    <t>GAAM &amp; Other Alert data</t>
  </si>
  <si>
    <t>Report Files</t>
  </si>
  <si>
    <t>Reports</t>
  </si>
  <si>
    <t xml:space="preserve">Step 3. Find your estimated database size below </t>
  </si>
  <si>
    <t>Note, alert and eventlog volume can vary per day per machine, along with report sizes depending on the report configuration</t>
  </si>
  <si>
    <t>Estimated Database Size (GB)</t>
  </si>
  <si>
    <t>Estimated Database Size (TB)</t>
  </si>
  <si>
    <t>Rate</t>
  </si>
  <si>
    <t>Est MB per day</t>
  </si>
  <si>
    <t>Retention Days (above)</t>
  </si>
  <si>
    <t>Citrix/Horizon Session Data</t>
  </si>
  <si>
    <t>Other monitored data (minus GAAM)</t>
  </si>
  <si>
    <t>GAAM Launches</t>
  </si>
  <si>
    <t>Report Instance</t>
  </si>
  <si>
    <t>Base DB Size</t>
  </si>
  <si>
    <t>Chrombook data (est 90 days)</t>
  </si>
  <si>
    <t>EST GB</t>
  </si>
  <si>
    <t>EST TB</t>
  </si>
  <si>
    <t>Step 2. Configure the Database Retention for each data type (in days) by updating the "Retention" column highlighted below</t>
  </si>
  <si>
    <t>Total # of Citrix &amp; VMware Horizon App/VDI unique users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</si>
</sst>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26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 (Body)"/>
    </font>
    <font>
      <i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 applyAlignment="1">
      <alignment horizontal="left"/>
    </xf>
    <xf numFmtId="0" fontId="0" fillId="3" borderId="0" xfId="0" applyFill="1"/>
    <xf numFmtId="0" fontId="2" fillId="4" borderId="0" xfId="0" applyFont="1" applyFill="1" applyAlignment="1">
      <alignment horizontal="center" wrapText="1"/>
    </xf>
    <xf numFmtId="0" fontId="3" fillId="0" borderId="0" xfId="0" applyFont="1"/>
    <xf numFmtId="0" fontId="4" fillId="0" borderId="0" xfId="0" applyFont="1"/>
    <xf numFmtId="0" fontId="6" fillId="3" borderId="0" xfId="0" applyFont="1" applyFill="1"/>
    <xf numFmtId="0" fontId="0" fillId="0" borderId="0" xfId="0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5" fillId="5" borderId="0" xfId="0" applyFont="1" applyFill="1" applyAlignment="1">
      <alignment horizontal="right"/>
    </xf>
    <xf numFmtId="0" fontId="5" fillId="5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4" borderId="0" xfId="0" applyFill="1"/>
    <xf numFmtId="0" fontId="9" fillId="4" borderId="0" xfId="0" applyFont="1" applyFill="1"/>
    <xf numFmtId="0" fontId="0" fillId="4" borderId="0" xfId="0" applyFill="1" applyAlignment="1">
      <alignment horizontal="left"/>
    </xf>
    <xf numFmtId="0" fontId="11" fillId="0" borderId="0" xfId="0" applyFont="1"/>
    <xf numFmtId="0" fontId="10" fillId="0" borderId="0" xfId="0" applyFont="1"/>
    <xf numFmtId="0" fontId="13" fillId="0" borderId="0" xfId="0" applyFont="1"/>
    <xf numFmtId="0" fontId="4" fillId="6" borderId="0" xfId="0" applyFont="1" applyFill="1"/>
    <xf numFmtId="0" fontId="12" fillId="6" borderId="0" xfId="0" applyFont="1" applyFill="1"/>
    <xf numFmtId="0" fontId="8" fillId="6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895FE-F596-294E-9622-AB74E540CFF6}">
  <dimension ref="A1:F327"/>
  <sheetViews>
    <sheetView tabSelected="1" workbookViewId="0">
      <selection activeCell="A24" sqref="A24"/>
    </sheetView>
  </sheetViews>
  <sheetFormatPr baseColWidth="10" defaultColWidth="11" defaultRowHeight="16" x14ac:dyDescent="0.2"/>
  <cols>
    <col min="1" max="1" width="77.33203125" customWidth="1"/>
    <col min="2" max="2" width="13.6640625" customWidth="1"/>
    <col min="3" max="3" width="15.33203125" customWidth="1"/>
    <col min="5" max="5" width="26.1640625" customWidth="1"/>
    <col min="6" max="6" width="20.5" bestFit="1" customWidth="1"/>
  </cols>
  <sheetData>
    <row r="1" spans="1:6" x14ac:dyDescent="0.2">
      <c r="A1" s="27" t="s">
        <v>0</v>
      </c>
      <c r="B1" s="27"/>
      <c r="C1" s="27"/>
      <c r="D1" s="27"/>
      <c r="E1" s="27"/>
      <c r="F1" s="27"/>
    </row>
    <row r="2" spans="1:6" x14ac:dyDescent="0.2">
      <c r="A2" s="27"/>
      <c r="B2" s="27"/>
      <c r="C2" s="27"/>
      <c r="D2" s="27"/>
      <c r="E2" s="27"/>
      <c r="F2" s="27"/>
    </row>
    <row r="3" spans="1:6" ht="24" x14ac:dyDescent="0.3">
      <c r="A3" s="6" t="s">
        <v>1</v>
      </c>
      <c r="B3" s="1"/>
      <c r="C3" s="2"/>
      <c r="D3" s="2"/>
      <c r="E3" s="2"/>
      <c r="F3" s="2"/>
    </row>
    <row r="4" spans="1:6" ht="22" x14ac:dyDescent="0.25">
      <c r="A4" s="14" t="s">
        <v>2</v>
      </c>
      <c r="B4" s="15" t="s">
        <v>3</v>
      </c>
      <c r="C4" s="3"/>
      <c r="D4" s="3"/>
      <c r="E4" s="3"/>
      <c r="F4" s="3"/>
    </row>
    <row r="5" spans="1:6" ht="21" x14ac:dyDescent="0.25">
      <c r="A5" s="4" t="s">
        <v>4</v>
      </c>
      <c r="B5" s="24"/>
    </row>
    <row r="6" spans="1:6" ht="21" x14ac:dyDescent="0.25">
      <c r="A6" s="4" t="s">
        <v>5</v>
      </c>
      <c r="B6" s="24"/>
    </row>
    <row r="7" spans="1:6" ht="21" x14ac:dyDescent="0.25">
      <c r="A7" s="5" t="s">
        <v>6</v>
      </c>
      <c r="B7" s="24"/>
    </row>
    <row r="8" spans="1:6" ht="21" x14ac:dyDescent="0.25">
      <c r="A8" s="5" t="s">
        <v>7</v>
      </c>
      <c r="B8" s="24"/>
    </row>
    <row r="9" spans="1:6" ht="21" x14ac:dyDescent="0.25">
      <c r="A9" s="5" t="s">
        <v>8</v>
      </c>
      <c r="B9" s="24"/>
    </row>
    <row r="10" spans="1:6" ht="21" x14ac:dyDescent="0.25">
      <c r="A10" s="5" t="s">
        <v>9</v>
      </c>
      <c r="B10" s="25"/>
    </row>
    <row r="11" spans="1:6" ht="21" x14ac:dyDescent="0.25">
      <c r="A11" s="5" t="s">
        <v>10</v>
      </c>
      <c r="B11" s="24"/>
    </row>
    <row r="12" spans="1:6" ht="21" x14ac:dyDescent="0.25">
      <c r="A12" s="5" t="s">
        <v>11</v>
      </c>
      <c r="B12" s="24"/>
    </row>
    <row r="13" spans="1:6" ht="21" x14ac:dyDescent="0.25">
      <c r="A13" s="5" t="s">
        <v>12</v>
      </c>
      <c r="B13" s="24"/>
    </row>
    <row r="14" spans="1:6" ht="21" x14ac:dyDescent="0.25">
      <c r="A14" s="5" t="s">
        <v>13</v>
      </c>
      <c r="B14" s="24"/>
    </row>
    <row r="15" spans="1:6" ht="21" x14ac:dyDescent="0.25">
      <c r="A15" s="5" t="s">
        <v>14</v>
      </c>
      <c r="B15" s="24"/>
    </row>
    <row r="16" spans="1:6" ht="21" x14ac:dyDescent="0.25">
      <c r="A16" s="5" t="s">
        <v>15</v>
      </c>
      <c r="B16" s="24"/>
    </row>
    <row r="17" spans="1:6" ht="21" x14ac:dyDescent="0.25">
      <c r="A17" s="5" t="s">
        <v>16</v>
      </c>
      <c r="B17" s="24"/>
    </row>
    <row r="18" spans="1:6" ht="21" x14ac:dyDescent="0.25">
      <c r="A18" s="5" t="s">
        <v>17</v>
      </c>
      <c r="B18" s="24"/>
    </row>
    <row r="19" spans="1:6" ht="21" x14ac:dyDescent="0.25">
      <c r="A19" s="5" t="s">
        <v>18</v>
      </c>
      <c r="B19" s="24"/>
    </row>
    <row r="20" spans="1:6" ht="21" x14ac:dyDescent="0.25">
      <c r="A20" s="5" t="s">
        <v>19</v>
      </c>
      <c r="B20" s="24"/>
    </row>
    <row r="21" spans="1:6" ht="21" x14ac:dyDescent="0.25">
      <c r="A21" s="5" t="s">
        <v>20</v>
      </c>
      <c r="B21" s="24"/>
    </row>
    <row r="22" spans="1:6" ht="21" x14ac:dyDescent="0.25">
      <c r="A22" s="5" t="s">
        <v>21</v>
      </c>
      <c r="B22" s="24"/>
    </row>
    <row r="23" spans="1:6" ht="21" x14ac:dyDescent="0.25">
      <c r="A23" s="5" t="s">
        <v>58</v>
      </c>
      <c r="B23" s="24"/>
    </row>
    <row r="24" spans="1:6" ht="24" x14ac:dyDescent="0.3">
      <c r="A24" s="6" t="s">
        <v>57</v>
      </c>
      <c r="B24" s="1"/>
      <c r="C24" s="2"/>
      <c r="D24" s="2"/>
      <c r="E24" s="2"/>
      <c r="F24" s="2"/>
    </row>
    <row r="25" spans="1:6" ht="21" x14ac:dyDescent="0.25">
      <c r="A25" s="14" t="s">
        <v>22</v>
      </c>
      <c r="B25" s="16" t="s">
        <v>23</v>
      </c>
      <c r="C25" s="16" t="s">
        <v>24</v>
      </c>
      <c r="D25" s="17"/>
      <c r="E25" s="17"/>
      <c r="F25" s="17" t="s">
        <v>25</v>
      </c>
    </row>
    <row r="26" spans="1:6" ht="21" x14ac:dyDescent="0.25">
      <c r="A26" s="10" t="s">
        <v>26</v>
      </c>
      <c r="B26" s="26">
        <v>30</v>
      </c>
      <c r="C26" s="10" t="s">
        <v>27</v>
      </c>
      <c r="D26" s="10"/>
      <c r="E26" s="10"/>
      <c r="F26" s="11">
        <v>30</v>
      </c>
    </row>
    <row r="27" spans="1:6" ht="21" x14ac:dyDescent="0.25">
      <c r="A27" s="10" t="s">
        <v>28</v>
      </c>
      <c r="B27" s="26">
        <v>30</v>
      </c>
      <c r="C27" s="10" t="s">
        <v>29</v>
      </c>
      <c r="D27" s="10"/>
      <c r="E27" s="10"/>
      <c r="F27" s="11">
        <v>30</v>
      </c>
    </row>
    <row r="28" spans="1:6" ht="21" x14ac:dyDescent="0.25">
      <c r="A28" s="10" t="s">
        <v>30</v>
      </c>
      <c r="B28" s="26">
        <v>7</v>
      </c>
      <c r="C28" s="10" t="s">
        <v>31</v>
      </c>
      <c r="D28" s="10"/>
      <c r="E28" s="10"/>
      <c r="F28" s="11">
        <v>7</v>
      </c>
    </row>
    <row r="29" spans="1:6" ht="21" x14ac:dyDescent="0.25">
      <c r="A29" s="10" t="s">
        <v>32</v>
      </c>
      <c r="B29" s="26">
        <v>7</v>
      </c>
      <c r="C29" s="10" t="s">
        <v>33</v>
      </c>
      <c r="D29" s="10"/>
      <c r="E29" s="10"/>
      <c r="F29" s="11">
        <v>7</v>
      </c>
    </row>
    <row r="30" spans="1:6" ht="21" x14ac:dyDescent="0.25">
      <c r="A30" s="10" t="s">
        <v>34</v>
      </c>
      <c r="B30" s="26">
        <v>7</v>
      </c>
      <c r="C30" s="10" t="s">
        <v>35</v>
      </c>
      <c r="D30" s="10"/>
      <c r="E30" s="10"/>
      <c r="F30" s="11">
        <v>7</v>
      </c>
    </row>
    <row r="31" spans="1:6" ht="21" x14ac:dyDescent="0.25">
      <c r="A31" s="10" t="s">
        <v>36</v>
      </c>
      <c r="B31" s="26">
        <v>2</v>
      </c>
      <c r="C31" s="10" t="s">
        <v>37</v>
      </c>
      <c r="D31" s="10"/>
      <c r="E31" s="10"/>
      <c r="F31" s="11">
        <v>2</v>
      </c>
    </row>
    <row r="32" spans="1:6" ht="21" x14ac:dyDescent="0.25">
      <c r="A32" s="10" t="s">
        <v>38</v>
      </c>
      <c r="B32" s="26">
        <v>7</v>
      </c>
      <c r="C32" s="10" t="s">
        <v>39</v>
      </c>
      <c r="D32" s="10"/>
      <c r="E32" s="10"/>
      <c r="F32" s="11">
        <v>7</v>
      </c>
    </row>
    <row r="33" spans="1:6" ht="21" x14ac:dyDescent="0.25">
      <c r="A33" s="10" t="s">
        <v>40</v>
      </c>
      <c r="B33" s="26">
        <v>7</v>
      </c>
      <c r="C33" s="10" t="s">
        <v>41</v>
      </c>
      <c r="D33" s="10"/>
      <c r="E33" s="10"/>
      <c r="F33" s="11">
        <v>7</v>
      </c>
    </row>
    <row r="34" spans="1:6" ht="24" x14ac:dyDescent="0.3">
      <c r="A34" s="6" t="s">
        <v>42</v>
      </c>
      <c r="B34" s="8"/>
      <c r="C34" s="9"/>
      <c r="D34" s="9"/>
      <c r="E34" s="9"/>
      <c r="F34" s="9"/>
    </row>
    <row r="35" spans="1:6" ht="19" x14ac:dyDescent="0.25">
      <c r="A35" s="19" t="s">
        <v>43</v>
      </c>
      <c r="B35" s="20"/>
      <c r="C35" s="18"/>
      <c r="D35" s="18"/>
      <c r="E35" s="18"/>
      <c r="F35" s="18"/>
    </row>
    <row r="36" spans="1:6" ht="21" x14ac:dyDescent="0.25">
      <c r="A36" s="12" t="s">
        <v>44</v>
      </c>
      <c r="B36" s="13">
        <f>D286</f>
        <v>0.01</v>
      </c>
      <c r="C36" s="7"/>
    </row>
    <row r="37" spans="1:6" ht="21" x14ac:dyDescent="0.25">
      <c r="A37" s="12" t="s">
        <v>45</v>
      </c>
      <c r="B37" s="13">
        <f>D287</f>
        <v>1.0000000000000001E-5</v>
      </c>
      <c r="C37" s="7"/>
    </row>
    <row r="271" spans="1:5" x14ac:dyDescent="0.2">
      <c r="A271" s="23"/>
      <c r="B271" s="23"/>
      <c r="C271" s="23"/>
      <c r="D271" s="23"/>
      <c r="E271" s="23"/>
    </row>
    <row r="272" spans="1:5" x14ac:dyDescent="0.2">
      <c r="A272" s="21"/>
      <c r="B272" s="21"/>
      <c r="C272" s="21"/>
      <c r="D272" s="21"/>
      <c r="E272" s="21"/>
    </row>
    <row r="273" spans="1:5" x14ac:dyDescent="0.2">
      <c r="A273" s="21"/>
      <c r="B273" s="22" t="s">
        <v>46</v>
      </c>
      <c r="C273" s="22" t="s">
        <v>47</v>
      </c>
      <c r="D273" s="22" t="s">
        <v>48</v>
      </c>
      <c r="E273" s="21"/>
    </row>
    <row r="274" spans="1:5" x14ac:dyDescent="0.2">
      <c r="A274" s="21" t="s">
        <v>49</v>
      </c>
      <c r="B274" s="21">
        <v>1.5</v>
      </c>
      <c r="C274" s="21">
        <f>B274*B23</f>
        <v>0</v>
      </c>
      <c r="D274" s="21">
        <f t="shared" ref="D274:D280" si="0">C274*B26</f>
        <v>0</v>
      </c>
      <c r="E274" s="21"/>
    </row>
    <row r="275" spans="1:5" x14ac:dyDescent="0.2">
      <c r="A275" s="21" t="s">
        <v>28</v>
      </c>
      <c r="B275" s="21">
        <v>1.3</v>
      </c>
      <c r="C275" s="21">
        <f>SUM(B5:B19,B21)*B275</f>
        <v>0</v>
      </c>
      <c r="D275" s="21">
        <f t="shared" si="0"/>
        <v>0</v>
      </c>
      <c r="E275" s="21"/>
    </row>
    <row r="276" spans="1:5" x14ac:dyDescent="0.2">
      <c r="A276" s="21" t="s">
        <v>30</v>
      </c>
      <c r="B276" s="21">
        <v>0.7</v>
      </c>
      <c r="C276" s="21">
        <f>SUM(B9:B19,B7)*B276</f>
        <v>0</v>
      </c>
      <c r="D276" s="21">
        <f t="shared" si="0"/>
        <v>0</v>
      </c>
      <c r="E276" s="21"/>
    </row>
    <row r="277" spans="1:5" x14ac:dyDescent="0.2">
      <c r="A277" s="21" t="s">
        <v>32</v>
      </c>
      <c r="B277" s="21">
        <v>0.5</v>
      </c>
      <c r="C277" s="21">
        <f>SUM(B5:B21)*B277</f>
        <v>0</v>
      </c>
      <c r="D277" s="21">
        <f t="shared" si="0"/>
        <v>0</v>
      </c>
      <c r="E277" s="21"/>
    </row>
    <row r="278" spans="1:5" x14ac:dyDescent="0.2">
      <c r="A278" s="21" t="s">
        <v>34</v>
      </c>
      <c r="B278" s="21">
        <v>1</v>
      </c>
      <c r="C278" s="21">
        <f>SUM(B9:B19,B7)*B278</f>
        <v>0</v>
      </c>
      <c r="D278" s="21">
        <f t="shared" si="0"/>
        <v>0</v>
      </c>
      <c r="E278" s="21"/>
    </row>
    <row r="279" spans="1:5" x14ac:dyDescent="0.2">
      <c r="A279" s="21" t="s">
        <v>36</v>
      </c>
      <c r="B279" s="21">
        <v>0</v>
      </c>
      <c r="C279" s="21">
        <f>SUM(B5:B19,B21)*B279</f>
        <v>0</v>
      </c>
      <c r="D279" s="21">
        <f t="shared" si="0"/>
        <v>0</v>
      </c>
      <c r="E279" s="21"/>
    </row>
    <row r="280" spans="1:5" x14ac:dyDescent="0.2">
      <c r="A280" s="21" t="s">
        <v>50</v>
      </c>
      <c r="B280" s="21">
        <v>0.5</v>
      </c>
      <c r="C280" s="21">
        <f>SUM(B9:B19,B7,B21)*B280</f>
        <v>0</v>
      </c>
      <c r="D280" s="21">
        <f t="shared" si="0"/>
        <v>0</v>
      </c>
      <c r="E280" s="21"/>
    </row>
    <row r="281" spans="1:5" x14ac:dyDescent="0.2">
      <c r="A281" s="21" t="s">
        <v>51</v>
      </c>
      <c r="B281" s="21">
        <v>1.5</v>
      </c>
      <c r="C281" s="21">
        <f>B281*B21</f>
        <v>0</v>
      </c>
      <c r="D281" s="21">
        <f>C281*B32</f>
        <v>0</v>
      </c>
      <c r="E281" s="21"/>
    </row>
    <row r="282" spans="1:5" x14ac:dyDescent="0.2">
      <c r="A282" s="21" t="s">
        <v>52</v>
      </c>
      <c r="B282" s="21">
        <v>1</v>
      </c>
      <c r="C282" s="21">
        <f>SUM(B5:B19,B21)*B282</f>
        <v>0</v>
      </c>
      <c r="D282" s="21">
        <f>C282*B33</f>
        <v>0</v>
      </c>
      <c r="E282" s="21"/>
    </row>
    <row r="283" spans="1:5" x14ac:dyDescent="0.2">
      <c r="A283" s="21" t="s">
        <v>53</v>
      </c>
      <c r="B283" s="21"/>
      <c r="C283" s="21"/>
      <c r="D283" s="21">
        <v>10</v>
      </c>
      <c r="E283" s="21"/>
    </row>
    <row r="284" spans="1:5" x14ac:dyDescent="0.2">
      <c r="A284" s="21" t="s">
        <v>54</v>
      </c>
      <c r="B284" s="21">
        <v>3.5</v>
      </c>
      <c r="C284" s="21">
        <f>B22*B284</f>
        <v>0</v>
      </c>
      <c r="D284" s="21">
        <f>C284*90</f>
        <v>0</v>
      </c>
      <c r="E284" s="21"/>
    </row>
    <row r="285" spans="1:5" x14ac:dyDescent="0.2">
      <c r="A285" s="21"/>
      <c r="B285" s="21"/>
      <c r="C285" s="21"/>
      <c r="D285" s="21"/>
      <c r="E285" s="21"/>
    </row>
    <row r="286" spans="1:5" x14ac:dyDescent="0.2">
      <c r="A286" s="21"/>
      <c r="B286" s="21" t="s">
        <v>55</v>
      </c>
      <c r="C286" s="21"/>
      <c r="D286" s="21">
        <f>SUM(D274:D284)/1000</f>
        <v>0.01</v>
      </c>
      <c r="E286" s="21"/>
    </row>
    <row r="287" spans="1:5" x14ac:dyDescent="0.2">
      <c r="A287" s="21"/>
      <c r="B287" s="21" t="s">
        <v>56</v>
      </c>
      <c r="C287" s="21"/>
      <c r="D287" s="21">
        <f>D286*0.001</f>
        <v>1.0000000000000001E-5</v>
      </c>
      <c r="E287" s="21"/>
    </row>
    <row r="288" spans="1:5" x14ac:dyDescent="0.2">
      <c r="A288" s="21"/>
      <c r="B288" s="21"/>
      <c r="C288" s="21"/>
      <c r="D288" s="21"/>
      <c r="E288" s="21"/>
    </row>
    <row r="289" spans="1:5" x14ac:dyDescent="0.2">
      <c r="A289" s="23"/>
      <c r="B289" s="23"/>
      <c r="C289" s="23"/>
      <c r="D289" s="23"/>
      <c r="E289" s="23"/>
    </row>
    <row r="290" spans="1:5" x14ac:dyDescent="0.2">
      <c r="A290" s="23"/>
      <c r="B290" s="23"/>
      <c r="C290" s="23"/>
      <c r="D290" s="23"/>
      <c r="E290" s="23"/>
    </row>
    <row r="291" spans="1:5" x14ac:dyDescent="0.2">
      <c r="A291" s="23"/>
      <c r="B291" s="23"/>
      <c r="C291" s="23"/>
      <c r="D291" s="23"/>
      <c r="E291" s="23"/>
    </row>
    <row r="292" spans="1:5" x14ac:dyDescent="0.2">
      <c r="A292" s="23"/>
      <c r="B292" s="23"/>
      <c r="C292" s="23"/>
      <c r="D292" s="23"/>
      <c r="E292" s="23"/>
    </row>
    <row r="293" spans="1:5" x14ac:dyDescent="0.2">
      <c r="A293" s="23"/>
      <c r="B293" s="23"/>
      <c r="C293" s="23"/>
      <c r="D293" s="23"/>
      <c r="E293" s="23"/>
    </row>
    <row r="294" spans="1:5" x14ac:dyDescent="0.2">
      <c r="A294" s="23"/>
      <c r="B294" s="23"/>
      <c r="C294" s="23"/>
      <c r="D294" s="23"/>
      <c r="E294" s="23"/>
    </row>
    <row r="295" spans="1:5" x14ac:dyDescent="0.2">
      <c r="A295" s="23"/>
      <c r="B295" s="23"/>
      <c r="C295" s="23"/>
      <c r="D295" s="23"/>
      <c r="E295" s="23"/>
    </row>
    <row r="296" spans="1:5" x14ac:dyDescent="0.2">
      <c r="A296" s="23"/>
      <c r="B296" s="23"/>
      <c r="C296" s="23"/>
      <c r="D296" s="23"/>
      <c r="E296" s="23"/>
    </row>
    <row r="297" spans="1:5" x14ac:dyDescent="0.2">
      <c r="A297" s="23"/>
      <c r="B297" s="23"/>
      <c r="C297" s="23"/>
      <c r="D297" s="23"/>
      <c r="E297" s="23"/>
    </row>
    <row r="298" spans="1:5" x14ac:dyDescent="0.2">
      <c r="A298" s="23"/>
      <c r="B298" s="23"/>
      <c r="C298" s="23"/>
      <c r="D298" s="23"/>
      <c r="E298" s="23"/>
    </row>
    <row r="299" spans="1:5" x14ac:dyDescent="0.2">
      <c r="A299" s="23"/>
      <c r="B299" s="23"/>
      <c r="C299" s="23"/>
      <c r="D299" s="23"/>
      <c r="E299" s="23"/>
    </row>
    <row r="300" spans="1:5" x14ac:dyDescent="0.2">
      <c r="A300" s="23"/>
      <c r="B300" s="23"/>
      <c r="C300" s="23"/>
      <c r="D300" s="23"/>
      <c r="E300" s="23"/>
    </row>
    <row r="301" spans="1:5" x14ac:dyDescent="0.2">
      <c r="A301" s="23"/>
      <c r="B301" s="23"/>
      <c r="C301" s="23"/>
      <c r="D301" s="23"/>
      <c r="E301" s="23"/>
    </row>
    <row r="302" spans="1:5" x14ac:dyDescent="0.2">
      <c r="A302" s="23"/>
      <c r="B302" s="23"/>
      <c r="C302" s="23"/>
      <c r="D302" s="23"/>
      <c r="E302" s="23"/>
    </row>
    <row r="303" spans="1:5" x14ac:dyDescent="0.2">
      <c r="A303" s="23"/>
      <c r="B303" s="23"/>
      <c r="C303" s="23"/>
      <c r="D303" s="23"/>
      <c r="E303" s="23"/>
    </row>
    <row r="304" spans="1:5" x14ac:dyDescent="0.2">
      <c r="A304" s="23"/>
      <c r="B304" s="23"/>
      <c r="C304" s="23"/>
      <c r="D304" s="23"/>
      <c r="E304" s="23"/>
    </row>
    <row r="305" spans="1:5" x14ac:dyDescent="0.2">
      <c r="A305" s="23"/>
      <c r="B305" s="23"/>
      <c r="C305" s="23"/>
      <c r="D305" s="23"/>
      <c r="E305" s="23"/>
    </row>
    <row r="306" spans="1:5" x14ac:dyDescent="0.2">
      <c r="A306" s="23"/>
      <c r="B306" s="23"/>
      <c r="C306" s="23"/>
      <c r="D306" s="23"/>
      <c r="E306" s="23"/>
    </row>
    <row r="307" spans="1:5" x14ac:dyDescent="0.2">
      <c r="A307" s="23"/>
      <c r="B307" s="23"/>
      <c r="C307" s="23"/>
      <c r="D307" s="23"/>
      <c r="E307" s="23"/>
    </row>
    <row r="308" spans="1:5" x14ac:dyDescent="0.2">
      <c r="A308" s="23"/>
      <c r="B308" s="23"/>
      <c r="C308" s="23"/>
      <c r="D308" s="23"/>
      <c r="E308" s="23"/>
    </row>
    <row r="309" spans="1:5" x14ac:dyDescent="0.2">
      <c r="A309" s="23"/>
      <c r="B309" s="23"/>
      <c r="C309" s="23"/>
      <c r="D309" s="23"/>
      <c r="E309" s="23"/>
    </row>
    <row r="310" spans="1:5" x14ac:dyDescent="0.2">
      <c r="A310" s="23"/>
      <c r="B310" s="23"/>
      <c r="C310" s="23"/>
      <c r="D310" s="23"/>
      <c r="E310" s="23"/>
    </row>
    <row r="311" spans="1:5" x14ac:dyDescent="0.2">
      <c r="A311" s="23"/>
      <c r="B311" s="23"/>
      <c r="C311" s="23"/>
      <c r="D311" s="23"/>
      <c r="E311" s="23"/>
    </row>
    <row r="312" spans="1:5" x14ac:dyDescent="0.2">
      <c r="A312" s="23"/>
      <c r="B312" s="23"/>
      <c r="C312" s="23"/>
      <c r="D312" s="23"/>
      <c r="E312" s="23"/>
    </row>
    <row r="313" spans="1:5" x14ac:dyDescent="0.2">
      <c r="A313" s="23"/>
      <c r="B313" s="23"/>
      <c r="C313" s="23"/>
      <c r="D313" s="23"/>
      <c r="E313" s="23"/>
    </row>
    <row r="314" spans="1:5" x14ac:dyDescent="0.2">
      <c r="A314" s="23"/>
      <c r="B314" s="23"/>
      <c r="C314" s="23"/>
      <c r="D314" s="23"/>
      <c r="E314" s="23"/>
    </row>
    <row r="315" spans="1:5" x14ac:dyDescent="0.2">
      <c r="A315" s="23"/>
      <c r="B315" s="23"/>
      <c r="C315" s="23"/>
      <c r="D315" s="23"/>
      <c r="E315" s="23"/>
    </row>
    <row r="316" spans="1:5" x14ac:dyDescent="0.2">
      <c r="A316" s="23"/>
      <c r="B316" s="23"/>
      <c r="C316" s="23"/>
      <c r="D316" s="23"/>
      <c r="E316" s="23"/>
    </row>
    <row r="317" spans="1:5" x14ac:dyDescent="0.2">
      <c r="A317" s="23"/>
      <c r="B317" s="23"/>
      <c r="C317" s="23"/>
      <c r="D317" s="23"/>
      <c r="E317" s="23"/>
    </row>
    <row r="318" spans="1:5" x14ac:dyDescent="0.2">
      <c r="A318" s="23"/>
      <c r="B318" s="23"/>
      <c r="C318" s="23"/>
      <c r="D318" s="23"/>
      <c r="E318" s="23"/>
    </row>
    <row r="319" spans="1:5" x14ac:dyDescent="0.2">
      <c r="A319" s="23"/>
      <c r="B319" s="23"/>
      <c r="C319" s="23"/>
      <c r="D319" s="23"/>
      <c r="E319" s="23"/>
    </row>
    <row r="320" spans="1:5" x14ac:dyDescent="0.2">
      <c r="A320" s="23"/>
      <c r="B320" s="23"/>
      <c r="C320" s="23"/>
      <c r="D320" s="23"/>
      <c r="E320" s="23"/>
    </row>
    <row r="321" spans="1:5" x14ac:dyDescent="0.2">
      <c r="A321" s="23"/>
      <c r="B321" s="23"/>
      <c r="C321" s="23"/>
      <c r="D321" s="23"/>
      <c r="E321" s="23"/>
    </row>
    <row r="322" spans="1:5" x14ac:dyDescent="0.2">
      <c r="A322" s="23"/>
      <c r="B322" s="23"/>
      <c r="C322" s="23"/>
      <c r="D322" s="23"/>
      <c r="E322" s="23"/>
    </row>
    <row r="323" spans="1:5" x14ac:dyDescent="0.2">
      <c r="A323" s="23"/>
      <c r="B323" s="23"/>
      <c r="C323" s="23"/>
      <c r="D323" s="23"/>
      <c r="E323" s="23"/>
    </row>
    <row r="324" spans="1:5" x14ac:dyDescent="0.2">
      <c r="A324" s="23"/>
      <c r="B324" s="23"/>
      <c r="C324" s="23"/>
      <c r="D324" s="23"/>
      <c r="E324" s="23"/>
    </row>
    <row r="325" spans="1:5" x14ac:dyDescent="0.2">
      <c r="A325" s="23"/>
      <c r="B325" s="23"/>
      <c r="C325" s="23"/>
      <c r="D325" s="23"/>
      <c r="E325" s="23"/>
    </row>
    <row r="326" spans="1:5" x14ac:dyDescent="0.2">
      <c r="A326" s="23"/>
      <c r="B326" s="23"/>
      <c r="C326" s="23"/>
      <c r="D326" s="23"/>
      <c r="E326" s="23"/>
    </row>
    <row r="327" spans="1:5" x14ac:dyDescent="0.2">
      <c r="A327" s="23"/>
      <c r="B327" s="23"/>
      <c r="C327" s="23"/>
      <c r="D327" s="23"/>
      <c r="E327" s="23"/>
    </row>
  </sheetData>
  <mergeCells count="1">
    <mergeCell ref="A1:F2"/>
  </mergeCells>
  <pageMargins left="0.7" right="0.7" top="0.75" bottom="0.75" header="0.3" footer="0.3"/>
  <ignoredErrors>
    <ignoredError sqref="C27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9D1AF1FD6F3408ADF966310B2FAFA" ma:contentTypeVersion="15" ma:contentTypeDescription="Create a new document." ma:contentTypeScope="" ma:versionID="a3b59f1d19f43102518fc0147adfaa7f">
  <xsd:schema xmlns:xsd="http://www.w3.org/2001/XMLSchema" xmlns:xs="http://www.w3.org/2001/XMLSchema" xmlns:p="http://schemas.microsoft.com/office/2006/metadata/properties" xmlns:ns2="4671325a-c0e8-467d-be30-25ab334485cb" xmlns:ns3="1c012f9d-5f4b-4e38-899c-8f836ccb4b9c" targetNamespace="http://schemas.microsoft.com/office/2006/metadata/properties" ma:root="true" ma:fieldsID="d7e8abff111c0fe89613de4a44838b72" ns2:_="" ns3:_="">
    <xsd:import namespace="4671325a-c0e8-467d-be30-25ab334485cb"/>
    <xsd:import namespace="1c012f9d-5f4b-4e38-899c-8f836ccb4b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1325a-c0e8-467d-be30-25ab33448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c081bea-292d-488a-b565-2e2401d2b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12f9d-5f4b-4e38-899c-8f836ccb4b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99c2e63-1683-48e6-b5dc-70325b5b04c9}" ma:internalName="TaxCatchAll" ma:showField="CatchAllData" ma:web="1c012f9d-5f4b-4e38-899c-8f836ccb4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71325a-c0e8-467d-be30-25ab334485cb">
      <Terms xmlns="http://schemas.microsoft.com/office/infopath/2007/PartnerControls"/>
    </lcf76f155ced4ddcb4097134ff3c332f>
    <TaxCatchAll xmlns="1c012f9d-5f4b-4e38-899c-8f836ccb4b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BF04D4-CF1E-4302-B71B-F549B7716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1325a-c0e8-467d-be30-25ab334485cb"/>
    <ds:schemaRef ds:uri="1c012f9d-5f4b-4e38-899c-8f836ccb4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8E1B46-EDD1-433F-9CAF-956858DFA47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c012f9d-5f4b-4e38-899c-8f836ccb4b9c"/>
    <ds:schemaRef ds:uri="http://purl.org/dc/terms/"/>
    <ds:schemaRef ds:uri="http://purl.org/dc/dcmitype/"/>
    <ds:schemaRef ds:uri="4671325a-c0e8-467d-be30-25ab334485cb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EFA600-B067-4A6E-9BCE-9E5A66CF05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Database Estimator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McLeod</dc:creator>
  <cp:keywords/>
  <dc:description/>
  <cp:lastModifiedBy>Heather McLeod</cp:lastModifiedBy>
  <cp:revision/>
  <dcterms:created xsi:type="dcterms:W3CDTF">2024-01-30T14:04:14Z</dcterms:created>
  <dcterms:modified xsi:type="dcterms:W3CDTF">2024-03-28T15:40:09Z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0x0101005C39D1AF1FD6F3408ADF966310B2FAFA</vt:lpwstr>
  </property>
  <property fmtid="{D5CDD505-2E9C-101B-9397-08002B2CF9AE}" pid="3" name="MediaServiceImageTags">
    <vt:lpwstr/>
  </property>
</Properties>
</file>